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1"/>
  </bookViews>
  <sheets>
    <sheet name="Лист1" sheetId="1" r:id="rId1"/>
    <sheet name="Лист1 (2)" sheetId="2" r:id="rId2"/>
  </sheets>
  <definedNames>
    <definedName name="_xlnm.Print_Area" localSheetId="0">'Лист1'!$A$62:$F$89</definedName>
    <definedName name="_xlnm.Print_Area" localSheetId="1">'Лист1 (2)'!#REF!</definedName>
  </definedNames>
  <calcPr fullCalcOnLoad="1"/>
</workbook>
</file>

<file path=xl/sharedStrings.xml><?xml version="1.0" encoding="utf-8"?>
<sst xmlns="http://schemas.openxmlformats.org/spreadsheetml/2006/main" count="111" uniqueCount="78">
  <si>
    <t>Հ/Հ</t>
  </si>
  <si>
    <t>ՊԼԱՆ</t>
  </si>
  <si>
    <t>ՓԱՍՏԱՑԻ</t>
  </si>
  <si>
    <t>ԸՆԴԱՄԵՆԸ  ՍԵՓԱԿԱՆ ԵԿԱՄՈՒՏՆԵՐ</t>
  </si>
  <si>
    <t>Կապիտալ սուբվենցիա</t>
  </si>
  <si>
    <t xml:space="preserve">               ԾԱԽՍԵՐԻ     ԱՆՎԱՆՈՒՄՆԵՐԸ</t>
  </si>
  <si>
    <t>Տնտեսական հարաբերություններ</t>
  </si>
  <si>
    <t>Բնակարան.տնտեսություն</t>
  </si>
  <si>
    <t>Մշակույթի   գծով  ծախսեր</t>
  </si>
  <si>
    <t>Կրթության  գծով ծախսեր</t>
  </si>
  <si>
    <t>Սոցիալական   պաշտպանութուն</t>
  </si>
  <si>
    <t>Վ/Բ պահ.ֆոնդից հատկացում  Ֆ/Բ</t>
  </si>
  <si>
    <t>ԸՆԴԱՄԵՆՐ  ՎԱՐՉԱԿԱՆ ԲՅՈՒՋԵ</t>
  </si>
  <si>
    <t>Ընդհ. բնույթի համայնքային ծառայություններ</t>
  </si>
  <si>
    <t>Փողոցների լուսավորման  ցանցի կառուցում</t>
  </si>
  <si>
    <t>Բնակարանային   տնտեսություն</t>
  </si>
  <si>
    <t>ԸՆԴԱՄԵՆԸ  ՀԱՄԱՅՆՔԻ  ԲՅՈՒՋԵ</t>
  </si>
  <si>
    <t>Հողի հարկ</t>
  </si>
  <si>
    <t>Այլ ծախսեր</t>
  </si>
  <si>
    <t>Կրթության գծով ծախսեր</t>
  </si>
  <si>
    <t>Մշակույթի գծով ծախսեր</t>
  </si>
  <si>
    <t>Աղբահանության վճար</t>
  </si>
  <si>
    <t xml:space="preserve">Շրջակա միջավայրի  պաշտպանություն </t>
  </si>
  <si>
    <t>ՊԼԱՆԻ ԿԱՏԱՐՄԱՆ ՏՈԿՈՍ</t>
  </si>
  <si>
    <t>ՏՈԿՈՍ</t>
  </si>
  <si>
    <t>Համայնքի ղեկավարի  աշխատակազմի  պահպ. ծախսեր</t>
  </si>
  <si>
    <t>Տնտեսական հարաբ. /ճանապարհային  տնտեսություն/</t>
  </si>
  <si>
    <t>ՀԱԶԱՐ  ԴՐԱՄ</t>
  </si>
  <si>
    <t>Գույքահարկ շենք-շինություններից</t>
  </si>
  <si>
    <t>Գույքահարկ   տրանսպորտային միջոցներից</t>
  </si>
  <si>
    <t>Տեղական տուրքեր</t>
  </si>
  <si>
    <t>Պետական տուրքեր</t>
  </si>
  <si>
    <t>Ընդամենը  հողի, գույքի վարձակալություն</t>
  </si>
  <si>
    <t>Հողի, գուքի, հիմնական միջոցների  օտարումից մուտքեր</t>
  </si>
  <si>
    <t>Այլ մուտքեր</t>
  </si>
  <si>
    <t>Այլ  մուտքեր</t>
  </si>
  <si>
    <t>ԸՆԴԱՄԵՆՐ     ՎԱՐՉԱԿԱՆ    ԲՅՈՒՋԵ</t>
  </si>
  <si>
    <t>Արտադպ. նախադպոց. ուսումն. ծնողական  վճարներ</t>
  </si>
  <si>
    <t>Ինքնակամ կառույցների  օրինականացման  վճարներ</t>
  </si>
  <si>
    <t>Վարչ. բյուջեի պահուստ. ֆոնդից հատկաց. ֆոնդ. Բյուջե</t>
  </si>
  <si>
    <t>ԸՆԴԱՄԵՆԸ       ՖՈՆԴԱՅԻՆ     ԲՅՈՒՋԵ</t>
  </si>
  <si>
    <t>ԸՆԴԱՄԵՆԸ     ՀԱՄԱՅՆՔԻ       ԲՅՈՒՋԵ</t>
  </si>
  <si>
    <t>ՊԱՇՏ. ԴՐԱՄԱՇՆԵՐ /ԴՈՏԱՑԻԱ, ՍՈՒԲՎԵՆՑԻԱ/</t>
  </si>
  <si>
    <t>ՔԿԱԳ  բաժնի պահպանման  գծով եկամուտներ</t>
  </si>
  <si>
    <t>Անշարժ գույքի հարկ  /ԱԳՀ/</t>
  </si>
  <si>
    <t>ԸՆԴԱՄԵՆԸ   ՖՈՆԴԱՅԻՆ  ԲՅՈՒՋԵ</t>
  </si>
  <si>
    <t>ԲՆԱԿԱԲԱՅՐԵՐԻ  ԱՆՎԱՆՈՒՄԸ</t>
  </si>
  <si>
    <t>ՊԼԱՆԻ  ԿԱՏԱՐՄԱՆ ՏՈԿՈՍԸ</t>
  </si>
  <si>
    <t>ՏԱՐԲԵՐՈՒԹՅՈՒՆԸ  /-,-/</t>
  </si>
  <si>
    <t>ՍԵՎԱՆ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</si>
  <si>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</si>
  <si>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</si>
  <si>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</si>
  <si>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</si>
  <si>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</si>
  <si>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</si>
  <si>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</si>
  <si>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</si>
  <si>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 xml:space="preserve">ԼՃԱՇԵՆ </t>
  </si>
  <si>
    <t>ԶՈՎԱԲԵՐ</t>
  </si>
  <si>
    <t>ԸՆԴԱՄԵՆԸ</t>
  </si>
  <si>
    <t xml:space="preserve">                                                                                                                                               ՀԱԶԱՐ  ԴՐԱՄՆԵՐՈՎ</t>
  </si>
  <si>
    <t>2022ԹՎԱԿԱՆԻ    1-ԻՆ ԿԻՍԱՄՅԱԿ</t>
  </si>
  <si>
    <t xml:space="preserve">2023 ԹՎԱԿԱՆԻ  1-ԻՆ ԿԻՍԱՄՅԱԿ  </t>
  </si>
  <si>
    <t>ՍԵՎԱՆ   ՀԱՄԱՅՆՔԻ  2023 ԹՎԱԿԱՆԻ    ԱՌԱՋԻՆ   ԿԻՍԱՄՅԱԿԻ    ԲՅՈՒՋԵԻ   ԵԿԱՄՈՒՏՆԵՐԻ      ԿԱՏԱՐՈՂԱԿԱՆԸ   ԵՎ  ՀԱՄԵՄԱՏԱԿԱՆԸ   2022  ԹՎԱԿԱՆԻ   ԱՌԱՋԻՆ  ԿԻՍԱՄՅԱԿԻ   ՀԵՏ</t>
  </si>
  <si>
    <t>ՍԵՎԱՆ   ՀԱՄԱՅՆՔԻ  2023 ԹՎԱԿԱՆԻ    ԱՌԱՋԻՆ   ԿԻՍԱՄՅԱԿԻ    ԲՅՈՒՋԵԻ   ԾԱԽՍԵՐԻ      ԿԱՏԱՐՈՂԱԿԱՆԸ   ԵՎ  ՀԱՄԵՄԱՏԱԿԱՆԸ   2022  ԹՎԱԿԱՆԻ   ԱՌԱՋԻՆ  ԿԻՍԱՄՅԱԿԻ   ՀԵՏ</t>
  </si>
  <si>
    <t xml:space="preserve">2023 ԹՎԱԿԱՆԻ  1-ԻՆ  ԿԻՍԱՄՅԱԿ  </t>
  </si>
  <si>
    <t>2022 ԹՎԱԿԱՆԻ 1-ԻՆ ԿԻՍԱՄՅԱԿ</t>
  </si>
  <si>
    <t>2023Թ-ի 1-ԻՆ ԿԻՍ. ՀԱՄ. 2022Թ-ի  1-ԻՆ ԿԻՍ՚  ՀԵՏ</t>
  </si>
  <si>
    <t>ԱՌԱՋԻՆ  ԿԻՍԱՄՅԱԿԻ  ՊԼԱՆԸ</t>
  </si>
  <si>
    <t>ԲՆԱԿԱՎԱՅՐԵՐԻ  ԱՆՎԱՆՈՒՄԸ</t>
  </si>
  <si>
    <t>ՏԱՐԲԵՐՈՒԹՅՈՒՆԸ</t>
  </si>
  <si>
    <t xml:space="preserve">Հավելված 2
Հայաստանի Հանրապետության
Գեղարքունիքի մարզի Սևան համայնքի
ավագանու` 12.09.2023 թ.  N 74-Ա որոշման
</t>
  </si>
  <si>
    <t>Հավելված 3
Հայաստանի Հանրապետության
Գեղարքունիքի մարզի Սևան համայնքի
ավագանու` 12.09.2023 թ.  N 74-Ա որոշման</t>
  </si>
  <si>
    <t xml:space="preserve">                        Հավելված 4
Հայաստանի Հանրապետության
Գեղարքունիքի մարզի Սևան համայնքի
ավագանու` 12.09.2023 թ.  N 74-Ա որոշման</t>
  </si>
  <si>
    <t>ՍԵՎԱՆ    ՀԱՄԱՅՆՔԻ  ԲՆԱԿԱՎԱՅՐԵՐԻ  ԿՈՂՄԻՑ ՍԵՓԱԿԱՆ   ԵԿԱՄՈՒՏՆԵՐԻ   ՊԼԱՆԻ  ԿԱՏԱՐՈՂԱԿԱՆԸ   30.06.2023  ԹՎԱԿԱՆԻ   ԴՐՈՒԹՅԱՄԲ</t>
  </si>
  <si>
    <t>2023Թ-ի 1-ԻՆ ԿԻՍ.ՀԱՄ. 2022Թ-ի  1-ԻՆ  ԿԻՍԱՄՅԱԿԻ  . ՀԵՏ</t>
  </si>
  <si>
    <t>Ընդհանուր բնույթի    համայնքային  ծառայություններ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</si>
</sst>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+mn-lt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172" fontId="41" fillId="0" borderId="10" xfId="0" applyNumberFormat="1" applyFont="1" applyBorder="1" applyAlignment="1">
      <alignment horizontal="left"/>
    </xf>
    <xf numFmtId="0" fontId="40" fillId="0" borderId="11" xfId="0" applyFont="1" applyBorder="1" applyAlignment="1">
      <alignment/>
    </xf>
    <xf numFmtId="172" fontId="42" fillId="0" borderId="1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70" fontId="4" fillId="0" borderId="0" xfId="44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172" fontId="41" fillId="0" borderId="12" xfId="0" applyNumberFormat="1" applyFont="1" applyBorder="1" applyAlignment="1">
      <alignment horizontal="center" vertical="center" wrapText="1"/>
    </xf>
    <xf numFmtId="172" fontId="41" fillId="0" borderId="12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72" fontId="41" fillId="0" borderId="12" xfId="0" applyNumberFormat="1" applyFont="1" applyBorder="1" applyAlignment="1">
      <alignment horizontal="left"/>
    </xf>
    <xf numFmtId="172" fontId="41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/>
    </xf>
    <xf numFmtId="172" fontId="42" fillId="0" borderId="12" xfId="0" applyNumberFormat="1" applyFont="1" applyBorder="1" applyAlignment="1">
      <alignment horizontal="left"/>
    </xf>
    <xf numFmtId="172" fontId="42" fillId="0" borderId="13" xfId="0" applyNumberFormat="1" applyFont="1" applyBorder="1" applyAlignment="1">
      <alignment horizontal="center"/>
    </xf>
    <xf numFmtId="172" fontId="42" fillId="0" borderId="12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170" fontId="4" fillId="0" borderId="0" xfId="44" applyFont="1" applyBorder="1" applyAlignment="1">
      <alignment horizontal="center" vertical="center" wrapText="1"/>
    </xf>
    <xf numFmtId="170" fontId="41" fillId="0" borderId="0" xfId="44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7725"/>
          <c:w val="0.7725"/>
          <c:h val="0.84325"/>
        </c:manualLayout>
      </c:layout>
      <c:pieChart>
        <c:varyColors val="1"/>
        <c:ser>
          <c:idx val="0"/>
          <c:order val="0"/>
          <c:tx>
            <c:strRef>
              <c:f>'Лист1 (2)'!$A$2</c:f>
              <c:strCache>
                <c:ptCount val="1"/>
                <c:pt idx="0">
                  <c:v>ՍԵՎԱՆ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ՏԱՐԲԵՐՈՒԹՅՈՒՆԸ,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30716.9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(2)'!$B$2:$E$2</c:f>
              <c:numCache/>
            </c:numRef>
          </c:val>
        </c:ser>
        <c:ser>
          <c:idx val="1"/>
          <c:order val="1"/>
          <c:tx>
            <c:strRef>
              <c:f>'Лист1 (2)'!$A$3</c:f>
              <c:strCache>
                <c:ptCount val="1"/>
                <c:pt idx="0">
                  <c:v>ՉԿԱԼՈՎԿԱ</c:v>
                </c:pt>
              </c:strCache>
            </c:strRef>
          </c:tx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(2)'!$B$3:$E$3</c:f>
              <c:numCache/>
            </c:numRef>
          </c:val>
        </c:ser>
        <c:ser>
          <c:idx val="2"/>
          <c:order val="2"/>
          <c:tx>
            <c:strRef>
              <c:f>'Лист1 (2)'!$A$4</c:f>
              <c:strCache>
                <c:ptCount val="1"/>
                <c:pt idx="0">
                  <c:v>ՎԱՐՍԵՐ</c:v>
                </c:pt>
              </c:strCache>
            </c:strRef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(2)'!$B$4:$E$4</c:f>
              <c:numCache/>
            </c:numRef>
          </c:val>
        </c:ser>
        <c:ser>
          <c:idx val="3"/>
          <c:order val="3"/>
          <c:tx>
            <c:strRef>
              <c:f>'Лист1 (2)'!$A$5</c:f>
              <c:strCache>
                <c:ptCount val="1"/>
                <c:pt idx="0">
                  <c:v>ՆՈՐԱՇԵՆ</c:v>
                </c:pt>
              </c:strCache>
            </c:strRef>
          </c:tx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(2)'!$B$5:$E$5</c:f>
              <c:numCache/>
            </c:numRef>
          </c:val>
        </c:ser>
        <c:ser>
          <c:idx val="4"/>
          <c:order val="4"/>
          <c:tx>
            <c:strRef>
              <c:f>'Лист1 (2)'!$A$6</c:f>
              <c:strCache>
                <c:ptCount val="1"/>
                <c:pt idx="0">
                  <c:v>ԳԵՂԱՄԱՎԱՆ</c:v>
                </c:pt>
              </c:strCache>
            </c:strRef>
          </c:tx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(2)'!$B$6:$E$6</c:f>
              <c:numCache/>
            </c:numRef>
          </c:val>
        </c:ser>
        <c:ser>
          <c:idx val="5"/>
          <c:order val="5"/>
          <c:tx>
            <c:strRef>
              <c:f>'Лист1 (2)'!$A$7</c:f>
              <c:strCache>
                <c:ptCount val="1"/>
                <c:pt idx="0">
                  <c:v>ԴԴՄԱՇԵՆ</c:v>
                </c:pt>
              </c:strCache>
            </c:strRef>
          </c:tx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(2)'!$B$7:$E$7</c:f>
              <c:numCache/>
            </c:numRef>
          </c:val>
        </c:ser>
        <c:ser>
          <c:idx val="6"/>
          <c:order val="6"/>
          <c:tx>
            <c:strRef>
              <c:f>'Лист1 (2)'!$A$8</c:f>
              <c:strCache>
                <c:ptCount val="1"/>
                <c:pt idx="0">
                  <c:v>ՍԵՄՅՈՆՈՎԿԱ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(2)'!$B$8:$E$8</c:f>
              <c:numCache/>
            </c:numRef>
          </c:val>
        </c:ser>
        <c:ser>
          <c:idx val="7"/>
          <c:order val="7"/>
          <c:tx>
            <c:strRef>
              <c:f>'Лист1 (2)'!$A$9</c:f>
              <c:strCache>
                <c:ptCount val="1"/>
                <c:pt idx="0">
                  <c:v>ԾԱՂԿՈՒՆՔ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(2)'!$B$9:$E$9</c:f>
              <c:numCache/>
            </c:numRef>
          </c:val>
        </c:ser>
        <c:ser>
          <c:idx val="8"/>
          <c:order val="8"/>
          <c:tx>
            <c:strRef>
              <c:f>'Лист1 (2)'!$A$10</c:f>
              <c:strCache>
                <c:ptCount val="1"/>
                <c:pt idx="0">
                  <c:v>ԾՈՎԱԳՅՈՒՂ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(2)'!$B$10:$E$10</c:f>
              <c:numCache/>
            </c:numRef>
          </c:val>
        </c:ser>
        <c:ser>
          <c:idx val="9"/>
          <c:order val="9"/>
          <c:tx>
            <c:strRef>
              <c:f>'Лист1 (2)'!$A$11</c:f>
              <c:strCache>
                <c:ptCount val="1"/>
                <c:pt idx="0">
                  <c:v>ԼՃԱՇԵՆ 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(2)'!$B$11:$E$11</c:f>
              <c:numCache/>
            </c:numRef>
          </c:val>
        </c:ser>
        <c:ser>
          <c:idx val="10"/>
          <c:order val="10"/>
          <c:tx>
            <c:strRef>
              <c:f>'Лист1 (2)'!$A$12</c:f>
              <c:strCache>
                <c:ptCount val="1"/>
                <c:pt idx="0">
                  <c:v>ԶՈՎԱԲԵՐ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(2)'!$B$12:$E$12</c:f>
              <c:numCache/>
            </c:numRef>
          </c:val>
        </c:ser>
        <c:ser>
          <c:idx val="11"/>
          <c:order val="11"/>
          <c:tx>
            <c:strRef>
              <c:f>'Лист1 (2)'!$A$13</c:f>
              <c:strCache>
                <c:ptCount val="1"/>
                <c:pt idx="0">
                  <c:v>ԸՆԴԱՄԵՆԸ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(2)'!$B$13:$E$13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Սևան    համայնքի  2023թվականի   բյուջեի   առաջին  կիսամյակի   հաշվետվություն` ըստ բնակավայրերի </a:t>
            </a:r>
          </a:p>
        </c:rich>
      </c:tx>
      <c:layout>
        <c:manualLayout>
          <c:xMode val="factor"/>
          <c:yMode val="factor"/>
          <c:x val="-0.00975"/>
          <c:y val="-0.008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07175"/>
          <c:w val="0.98775"/>
          <c:h val="0.91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'Лист1 (2)'!$B$1</c:f>
              <c:strCache>
                <c:ptCount val="1"/>
                <c:pt idx="0">
                  <c:v>ԱՌԱՋԻՆ  ԿԻՍԱՄՅԱԿԻ  ՊԼԱՆԸ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(2)'!$B$2:$B$13</c:f>
              <c:numCache/>
            </c:numRef>
          </c:val>
          <c:shape val="cone"/>
        </c:ser>
        <c:ser>
          <c:idx val="1"/>
          <c:order val="1"/>
          <c:tx>
            <c:strRef>
              <c:f>'Лист1 (2)'!$C$1</c:f>
              <c:strCache>
                <c:ptCount val="1"/>
                <c:pt idx="0">
                  <c:v>ՓԱՍՏԱՑԻ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(2)'!$C$2:$C$13</c:f>
              <c:numCache/>
            </c:numRef>
          </c:val>
          <c:shape val="cone"/>
        </c:ser>
        <c:ser>
          <c:idx val="2"/>
          <c:order val="2"/>
          <c:tx>
            <c:strRef>
              <c:f>'Лист1 (2)'!$D$1</c:f>
              <c:strCache>
                <c:ptCount val="1"/>
                <c:pt idx="0">
                  <c:v>ՊԼԱՆԻ  ԿԱՏԱՐՄԱՆ ՏՈԿՈՍԸ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(2)'!$D$2:$D$13</c:f>
              <c:numCache/>
            </c:numRef>
          </c:val>
          <c:shape val="cone"/>
        </c:ser>
        <c:ser>
          <c:idx val="3"/>
          <c:order val="3"/>
          <c:tx>
            <c:strRef>
              <c:f>'Лист1 (2)'!$E$1</c:f>
              <c:strCache>
                <c:ptCount val="1"/>
                <c:pt idx="0">
                  <c:v>ՏԱՐԲԵՐՈՒԹՅՈՒՆԸ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(2)'!$E$2:$E$13</c:f>
              <c:numCache/>
            </c:numRef>
          </c:val>
          <c:shape val="cone"/>
        </c:ser>
        <c:overlap val="100"/>
        <c:gapWidth val="95"/>
        <c:gapDepth val="95"/>
        <c:shape val="cone"/>
        <c:axId val="50521824"/>
        <c:axId val="52043233"/>
      </c:bar3D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21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209550</xdr:rowOff>
    </xdr:from>
    <xdr:to>
      <xdr:col>17</xdr:col>
      <xdr:colOff>304800</xdr:colOff>
      <xdr:row>37</xdr:row>
      <xdr:rowOff>180975</xdr:rowOff>
    </xdr:to>
    <xdr:graphicFrame>
      <xdr:nvGraphicFramePr>
        <xdr:cNvPr id="1" name="Chart 4"/>
        <xdr:cNvGraphicFramePr/>
      </xdr:nvGraphicFramePr>
      <xdr:xfrm>
        <a:off x="5781675" y="209550"/>
        <a:ext cx="71247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40</xdr:row>
      <xdr:rowOff>180975</xdr:rowOff>
    </xdr:from>
    <xdr:to>
      <xdr:col>23</xdr:col>
      <xdr:colOff>533400</xdr:colOff>
      <xdr:row>85</xdr:row>
      <xdr:rowOff>9525</xdr:rowOff>
    </xdr:to>
    <xdr:graphicFrame>
      <xdr:nvGraphicFramePr>
        <xdr:cNvPr id="2" name="Chart 5"/>
        <xdr:cNvGraphicFramePr/>
      </xdr:nvGraphicFramePr>
      <xdr:xfrm>
        <a:off x="123825" y="8001000"/>
        <a:ext cx="16668750" cy="840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="115" zoomScaleNormal="115" zoomScalePageLayoutView="0" workbookViewId="0" topLeftCell="A45">
      <selection activeCell="A62" sqref="A62:F89"/>
    </sheetView>
  </sheetViews>
  <sheetFormatPr defaultColWidth="9.140625" defaultRowHeight="15"/>
  <cols>
    <col min="1" max="1" width="5.57421875" style="13" customWidth="1"/>
    <col min="2" max="2" width="58.00390625" style="13" customWidth="1"/>
    <col min="3" max="3" width="11.7109375" style="13" customWidth="1"/>
    <col min="4" max="4" width="11.28125" style="13" customWidth="1"/>
    <col min="5" max="5" width="10.00390625" style="13" customWidth="1"/>
    <col min="6" max="6" width="10.57421875" style="13" customWidth="1"/>
    <col min="7" max="7" width="10.7109375" style="13" customWidth="1"/>
    <col min="8" max="8" width="10.140625" style="13" customWidth="1"/>
    <col min="9" max="9" width="11.421875" style="13" customWidth="1"/>
    <col min="10" max="10" width="10.8515625" style="13" customWidth="1"/>
    <col min="11" max="16384" width="9.140625" style="13" customWidth="1"/>
  </cols>
  <sheetData>
    <row r="1" spans="1:10" ht="69.75" customHeight="1">
      <c r="A1" s="11"/>
      <c r="B1" s="11"/>
      <c r="C1" s="11"/>
      <c r="D1" s="55"/>
      <c r="E1" s="55"/>
      <c r="F1" s="12"/>
      <c r="G1" s="46" t="s">
        <v>72</v>
      </c>
      <c r="H1" s="46"/>
      <c r="I1" s="46"/>
      <c r="J1" s="46"/>
    </row>
    <row r="2" spans="1:13" ht="15.75" customHeight="1">
      <c r="A2" s="14"/>
      <c r="B2" s="57" t="s">
        <v>65</v>
      </c>
      <c r="C2" s="57"/>
      <c r="D2" s="57"/>
      <c r="E2" s="57"/>
      <c r="F2" s="57"/>
      <c r="G2" s="57"/>
      <c r="H2" s="57"/>
      <c r="I2" s="57"/>
      <c r="J2" s="57"/>
      <c r="M2" s="14"/>
    </row>
    <row r="3" spans="1:10" ht="30.75" customHeight="1">
      <c r="A3" s="14"/>
      <c r="B3" s="57"/>
      <c r="C3" s="57"/>
      <c r="D3" s="57"/>
      <c r="E3" s="57"/>
      <c r="F3" s="57"/>
      <c r="G3" s="57"/>
      <c r="H3" s="57"/>
      <c r="I3" s="57"/>
      <c r="J3" s="57"/>
    </row>
    <row r="4" spans="1:10" ht="14.25" thickBot="1">
      <c r="A4" s="14"/>
      <c r="B4" s="15"/>
      <c r="C4" s="15"/>
      <c r="D4" s="56"/>
      <c r="E4" s="56"/>
      <c r="F4" s="14"/>
      <c r="G4" s="14"/>
      <c r="H4" s="14"/>
      <c r="I4" s="56" t="s">
        <v>27</v>
      </c>
      <c r="J4" s="56"/>
    </row>
    <row r="5" spans="1:10" ht="43.5" customHeight="1" thickBot="1">
      <c r="A5" s="64" t="s">
        <v>0</v>
      </c>
      <c r="B5" s="53" t="s">
        <v>5</v>
      </c>
      <c r="C5" s="58" t="s">
        <v>66</v>
      </c>
      <c r="D5" s="59"/>
      <c r="E5" s="60"/>
      <c r="F5" s="61" t="s">
        <v>67</v>
      </c>
      <c r="G5" s="62"/>
      <c r="H5" s="63"/>
      <c r="I5" s="61" t="s">
        <v>68</v>
      </c>
      <c r="J5" s="63"/>
    </row>
    <row r="6" spans="1:10" ht="54.75" thickBot="1">
      <c r="A6" s="65"/>
      <c r="B6" s="54"/>
      <c r="C6" s="8" t="s">
        <v>1</v>
      </c>
      <c r="D6" s="9" t="s">
        <v>2</v>
      </c>
      <c r="E6" s="10" t="s">
        <v>23</v>
      </c>
      <c r="F6" s="8" t="s">
        <v>1</v>
      </c>
      <c r="G6" s="9" t="s">
        <v>2</v>
      </c>
      <c r="H6" s="10" t="s">
        <v>23</v>
      </c>
      <c r="I6" s="9" t="s">
        <v>2</v>
      </c>
      <c r="J6" s="16" t="s">
        <v>24</v>
      </c>
    </row>
    <row r="7" spans="1:10" ht="24" customHeight="1">
      <c r="A7" s="17">
        <v>1</v>
      </c>
      <c r="B7" s="18" t="s">
        <v>77</v>
      </c>
      <c r="C7" s="19">
        <v>189113.6</v>
      </c>
      <c r="D7" s="19">
        <v>176033</v>
      </c>
      <c r="E7" s="19">
        <f aca="true" t="shared" si="0" ref="E7:E26">D7/C7*100</f>
        <v>93.08320501539815</v>
      </c>
      <c r="F7" s="20">
        <v>243949.2</v>
      </c>
      <c r="G7" s="20">
        <v>183173.4</v>
      </c>
      <c r="H7" s="19">
        <f aca="true" t="shared" si="1" ref="H7:H26">G7/F7*100</f>
        <v>75.08669837818694</v>
      </c>
      <c r="I7" s="20">
        <f aca="true" t="shared" si="2" ref="I7:I26">+D7-G7</f>
        <v>-7140.399999999994</v>
      </c>
      <c r="J7" s="20">
        <f aca="true" t="shared" si="3" ref="J7:J26">I7/G7*100</f>
        <v>-3.898164253106616</v>
      </c>
    </row>
    <row r="8" spans="1:10" ht="15.75" customHeight="1">
      <c r="A8" s="21">
        <v>2</v>
      </c>
      <c r="B8" s="7" t="s">
        <v>6</v>
      </c>
      <c r="C8" s="22">
        <v>48020.9</v>
      </c>
      <c r="D8" s="22">
        <v>43020.9</v>
      </c>
      <c r="E8" s="22">
        <f t="shared" si="0"/>
        <v>89.58786694959903</v>
      </c>
      <c r="F8" s="23">
        <v>5150</v>
      </c>
      <c r="G8" s="23">
        <v>0</v>
      </c>
      <c r="H8" s="22">
        <f t="shared" si="1"/>
        <v>0</v>
      </c>
      <c r="I8" s="23">
        <f t="shared" si="2"/>
        <v>43020.9</v>
      </c>
      <c r="J8" s="23" t="e">
        <f t="shared" si="3"/>
        <v>#DIV/0!</v>
      </c>
    </row>
    <row r="9" spans="1:10" ht="22.5" customHeight="1">
      <c r="A9" s="21">
        <v>3</v>
      </c>
      <c r="B9" s="7" t="s">
        <v>22</v>
      </c>
      <c r="C9" s="22">
        <v>121000</v>
      </c>
      <c r="D9" s="22">
        <v>120850</v>
      </c>
      <c r="E9" s="22">
        <f t="shared" si="0"/>
        <v>99.87603305785125</v>
      </c>
      <c r="F9" s="23">
        <v>110912.5</v>
      </c>
      <c r="G9" s="23">
        <v>92556.9</v>
      </c>
      <c r="H9" s="22">
        <f t="shared" si="1"/>
        <v>83.4503775498704</v>
      </c>
      <c r="I9" s="23">
        <f t="shared" si="2"/>
        <v>28293.100000000006</v>
      </c>
      <c r="J9" s="23">
        <f t="shared" si="3"/>
        <v>30.56833148041908</v>
      </c>
    </row>
    <row r="10" spans="1:10" ht="13.5">
      <c r="A10" s="21">
        <v>4</v>
      </c>
      <c r="B10" s="7" t="s">
        <v>7</v>
      </c>
      <c r="C10" s="22">
        <v>5000</v>
      </c>
      <c r="D10" s="22">
        <v>613.5</v>
      </c>
      <c r="E10" s="22">
        <f t="shared" si="0"/>
        <v>12.27</v>
      </c>
      <c r="F10" s="23">
        <v>8987</v>
      </c>
      <c r="G10" s="23">
        <v>4077.8</v>
      </c>
      <c r="H10" s="22">
        <f t="shared" si="1"/>
        <v>45.37442973183487</v>
      </c>
      <c r="I10" s="23">
        <f t="shared" si="2"/>
        <v>-3464.3</v>
      </c>
      <c r="J10" s="23">
        <f t="shared" si="3"/>
        <v>-84.95512286036589</v>
      </c>
    </row>
    <row r="11" spans="1:10" ht="13.5">
      <c r="A11" s="21">
        <v>3</v>
      </c>
      <c r="B11" s="7" t="s">
        <v>8</v>
      </c>
      <c r="C11" s="22">
        <v>31000</v>
      </c>
      <c r="D11" s="22">
        <v>30436.3</v>
      </c>
      <c r="E11" s="22">
        <f t="shared" si="0"/>
        <v>98.1816129032258</v>
      </c>
      <c r="F11" s="23">
        <v>32898.5</v>
      </c>
      <c r="G11" s="24">
        <v>26966</v>
      </c>
      <c r="H11" s="22">
        <f t="shared" si="1"/>
        <v>81.96726294511907</v>
      </c>
      <c r="I11" s="23">
        <f t="shared" si="2"/>
        <v>3470.2999999999993</v>
      </c>
      <c r="J11" s="23">
        <f t="shared" si="3"/>
        <v>12.869168582659643</v>
      </c>
    </row>
    <row r="12" spans="1:10" ht="13.5">
      <c r="A12" s="21">
        <v>4</v>
      </c>
      <c r="B12" s="7" t="s">
        <v>9</v>
      </c>
      <c r="C12" s="22">
        <v>240000</v>
      </c>
      <c r="D12" s="22">
        <v>239207.7</v>
      </c>
      <c r="E12" s="22">
        <f t="shared" si="0"/>
        <v>99.669875</v>
      </c>
      <c r="F12" s="23">
        <v>216000</v>
      </c>
      <c r="G12" s="24">
        <v>215147.4</v>
      </c>
      <c r="H12" s="22">
        <f t="shared" si="1"/>
        <v>99.60527777777777</v>
      </c>
      <c r="I12" s="23">
        <f t="shared" si="2"/>
        <v>24060.300000000017</v>
      </c>
      <c r="J12" s="23">
        <f t="shared" si="3"/>
        <v>11.18317023584762</v>
      </c>
    </row>
    <row r="13" spans="1:10" ht="18.75" customHeight="1">
      <c r="A13" s="21">
        <v>5</v>
      </c>
      <c r="B13" s="7" t="s">
        <v>10</v>
      </c>
      <c r="C13" s="22">
        <v>7000</v>
      </c>
      <c r="D13" s="25">
        <v>6666.4</v>
      </c>
      <c r="E13" s="22">
        <f t="shared" si="0"/>
        <v>95.2342857142857</v>
      </c>
      <c r="F13" s="23">
        <v>11955</v>
      </c>
      <c r="G13" s="24">
        <v>10432.5</v>
      </c>
      <c r="H13" s="22">
        <f t="shared" si="1"/>
        <v>87.26474278544542</v>
      </c>
      <c r="I13" s="23">
        <f t="shared" si="2"/>
        <v>-3766.1000000000004</v>
      </c>
      <c r="J13" s="23">
        <f t="shared" si="3"/>
        <v>-36.09968847352025</v>
      </c>
    </row>
    <row r="14" spans="1:10" ht="15" customHeight="1">
      <c r="A14" s="21">
        <v>6</v>
      </c>
      <c r="B14" s="7" t="s">
        <v>11</v>
      </c>
      <c r="C14" s="22">
        <v>136441.5</v>
      </c>
      <c r="D14" s="22">
        <v>136441.5</v>
      </c>
      <c r="E14" s="22">
        <f t="shared" si="0"/>
        <v>100</v>
      </c>
      <c r="F14" s="23">
        <v>13000</v>
      </c>
      <c r="G14" s="23">
        <v>12200</v>
      </c>
      <c r="H14" s="22">
        <f t="shared" si="1"/>
        <v>93.84615384615384</v>
      </c>
      <c r="I14" s="23">
        <f t="shared" si="2"/>
        <v>124241.5</v>
      </c>
      <c r="J14" s="23">
        <f t="shared" si="3"/>
        <v>1018.3729508196722</v>
      </c>
    </row>
    <row r="15" spans="1:10" ht="13.5">
      <c r="A15" s="21">
        <v>7</v>
      </c>
      <c r="B15" s="7" t="s">
        <v>18</v>
      </c>
      <c r="C15" s="22">
        <v>0</v>
      </c>
      <c r="D15" s="22">
        <v>0</v>
      </c>
      <c r="E15" s="22" t="e">
        <f t="shared" si="0"/>
        <v>#DIV/0!</v>
      </c>
      <c r="F15" s="23">
        <v>0</v>
      </c>
      <c r="G15" s="23">
        <v>0</v>
      </c>
      <c r="H15" s="22" t="e">
        <f t="shared" si="1"/>
        <v>#DIV/0!</v>
      </c>
      <c r="I15" s="23">
        <f t="shared" si="2"/>
        <v>0</v>
      </c>
      <c r="J15" s="23" t="e">
        <f t="shared" si="3"/>
        <v>#DIV/0!</v>
      </c>
    </row>
    <row r="16" spans="1:10" ht="18" customHeight="1">
      <c r="A16" s="26"/>
      <c r="B16" s="27" t="s">
        <v>12</v>
      </c>
      <c r="C16" s="28">
        <f>SUM(C7:C15)</f>
        <v>777576</v>
      </c>
      <c r="D16" s="28">
        <f>SUM(D7:D15)</f>
        <v>753269.3</v>
      </c>
      <c r="E16" s="29">
        <f t="shared" si="0"/>
        <v>96.87404189429716</v>
      </c>
      <c r="F16" s="30">
        <f>SUM(F7:F15)</f>
        <v>642852.2</v>
      </c>
      <c r="G16" s="30">
        <f>SUM(G7:G15)</f>
        <v>544554</v>
      </c>
      <c r="H16" s="29">
        <f t="shared" si="1"/>
        <v>84.70905131848347</v>
      </c>
      <c r="I16" s="30">
        <f t="shared" si="2"/>
        <v>208715.30000000005</v>
      </c>
      <c r="J16" s="30">
        <f t="shared" si="3"/>
        <v>38.32775078320975</v>
      </c>
    </row>
    <row r="17" spans="1:10" ht="19.5" customHeight="1">
      <c r="A17" s="21">
        <v>1</v>
      </c>
      <c r="B17" s="7" t="s">
        <v>25</v>
      </c>
      <c r="C17" s="22">
        <v>2500</v>
      </c>
      <c r="D17" s="22">
        <v>855</v>
      </c>
      <c r="E17" s="22">
        <f t="shared" si="0"/>
        <v>34.2</v>
      </c>
      <c r="F17" s="23">
        <v>1834</v>
      </c>
      <c r="G17" s="23">
        <v>1630</v>
      </c>
      <c r="H17" s="22">
        <f t="shared" si="1"/>
        <v>88.87677208287896</v>
      </c>
      <c r="I17" s="23">
        <f t="shared" si="2"/>
        <v>-775</v>
      </c>
      <c r="J17" s="23">
        <f t="shared" si="3"/>
        <v>-47.54601226993865</v>
      </c>
    </row>
    <row r="18" spans="1:10" ht="24" customHeight="1">
      <c r="A18" s="21">
        <v>2</v>
      </c>
      <c r="B18" s="7" t="s">
        <v>13</v>
      </c>
      <c r="C18" s="22">
        <v>50000</v>
      </c>
      <c r="D18" s="22">
        <v>3782.8</v>
      </c>
      <c r="E18" s="22">
        <f t="shared" si="0"/>
        <v>7.5656</v>
      </c>
      <c r="F18" s="23">
        <v>1000</v>
      </c>
      <c r="G18" s="23">
        <v>850</v>
      </c>
      <c r="H18" s="22">
        <f t="shared" si="1"/>
        <v>85</v>
      </c>
      <c r="I18" s="23">
        <f t="shared" si="2"/>
        <v>2932.8</v>
      </c>
      <c r="J18" s="23">
        <f t="shared" si="3"/>
        <v>345.0352941176471</v>
      </c>
    </row>
    <row r="19" spans="1:10" ht="18" customHeight="1">
      <c r="A19" s="21">
        <v>3</v>
      </c>
      <c r="B19" s="7" t="s">
        <v>26</v>
      </c>
      <c r="C19" s="22">
        <v>560000</v>
      </c>
      <c r="D19" s="22">
        <v>552802.6</v>
      </c>
      <c r="E19" s="22">
        <f t="shared" si="0"/>
        <v>98.71475</v>
      </c>
      <c r="F19" s="23">
        <v>160010</v>
      </c>
      <c r="G19" s="24">
        <v>150667.7</v>
      </c>
      <c r="H19" s="22">
        <f t="shared" si="1"/>
        <v>94.16142741078684</v>
      </c>
      <c r="I19" s="23">
        <f t="shared" si="2"/>
        <v>402134.89999999997</v>
      </c>
      <c r="J19" s="23">
        <f t="shared" si="3"/>
        <v>266.90186416863065</v>
      </c>
    </row>
    <row r="20" spans="1:10" ht="23.25" customHeight="1">
      <c r="A20" s="21">
        <v>4</v>
      </c>
      <c r="B20" s="7" t="s">
        <v>14</v>
      </c>
      <c r="C20" s="22">
        <v>25000</v>
      </c>
      <c r="D20" s="22">
        <v>0</v>
      </c>
      <c r="E20" s="22">
        <f t="shared" si="0"/>
        <v>0</v>
      </c>
      <c r="F20" s="23">
        <v>15000</v>
      </c>
      <c r="G20" s="23">
        <v>14834.5</v>
      </c>
      <c r="H20" s="22">
        <f t="shared" si="1"/>
        <v>98.89666666666666</v>
      </c>
      <c r="I20" s="23">
        <f t="shared" si="2"/>
        <v>-14834.5</v>
      </c>
      <c r="J20" s="23">
        <f t="shared" si="3"/>
        <v>-100</v>
      </c>
    </row>
    <row r="21" spans="1:10" ht="13.5">
      <c r="A21" s="21">
        <v>5</v>
      </c>
      <c r="B21" s="7" t="s">
        <v>19</v>
      </c>
      <c r="C21" s="22">
        <v>1300</v>
      </c>
      <c r="D21" s="22">
        <v>1000</v>
      </c>
      <c r="E21" s="22">
        <f t="shared" si="0"/>
        <v>76.92307692307693</v>
      </c>
      <c r="F21" s="23">
        <v>6778</v>
      </c>
      <c r="G21" s="24">
        <v>4893.1</v>
      </c>
      <c r="H21" s="22">
        <f t="shared" si="1"/>
        <v>72.19091177338449</v>
      </c>
      <c r="I21" s="23">
        <f t="shared" si="2"/>
        <v>-3893.1000000000004</v>
      </c>
      <c r="J21" s="23">
        <f t="shared" si="3"/>
        <v>-79.56305818397335</v>
      </c>
    </row>
    <row r="22" spans="1:10" ht="18.75" customHeight="1">
      <c r="A22" s="21">
        <v>6</v>
      </c>
      <c r="B22" s="7" t="s">
        <v>15</v>
      </c>
      <c r="C22" s="22">
        <v>0</v>
      </c>
      <c r="D22" s="22">
        <v>0</v>
      </c>
      <c r="E22" s="22" t="e">
        <f t="shared" si="0"/>
        <v>#DIV/0!</v>
      </c>
      <c r="F22" s="23">
        <v>5300</v>
      </c>
      <c r="G22" s="24">
        <v>5277</v>
      </c>
      <c r="H22" s="22">
        <f t="shared" si="1"/>
        <v>99.56603773584905</v>
      </c>
      <c r="I22" s="23">
        <f t="shared" si="2"/>
        <v>-5277</v>
      </c>
      <c r="J22" s="23">
        <f t="shared" si="3"/>
        <v>-100</v>
      </c>
    </row>
    <row r="23" spans="1:10" ht="13.5">
      <c r="A23" s="21">
        <v>7</v>
      </c>
      <c r="B23" s="7" t="s">
        <v>20</v>
      </c>
      <c r="C23" s="22">
        <v>0</v>
      </c>
      <c r="D23" s="25">
        <v>0</v>
      </c>
      <c r="E23" s="22" t="e">
        <f t="shared" si="0"/>
        <v>#DIV/0!</v>
      </c>
      <c r="F23" s="23">
        <v>9810.5</v>
      </c>
      <c r="G23" s="24">
        <v>9810.5</v>
      </c>
      <c r="H23" s="22">
        <f t="shared" si="1"/>
        <v>100</v>
      </c>
      <c r="I23" s="23">
        <f t="shared" si="2"/>
        <v>-9810.5</v>
      </c>
      <c r="J23" s="23">
        <f t="shared" si="3"/>
        <v>-100</v>
      </c>
    </row>
    <row r="24" spans="1:10" ht="13.5">
      <c r="A24" s="21"/>
      <c r="B24" s="7" t="s">
        <v>18</v>
      </c>
      <c r="C24" s="22">
        <v>0</v>
      </c>
      <c r="D24" s="25">
        <v>0</v>
      </c>
      <c r="E24" s="22" t="e">
        <f t="shared" si="0"/>
        <v>#DIV/0!</v>
      </c>
      <c r="F24" s="23">
        <v>0</v>
      </c>
      <c r="G24" s="23">
        <v>0</v>
      </c>
      <c r="H24" s="22" t="e">
        <f t="shared" si="1"/>
        <v>#DIV/0!</v>
      </c>
      <c r="I24" s="23">
        <f t="shared" si="2"/>
        <v>0</v>
      </c>
      <c r="J24" s="23" t="e">
        <f t="shared" si="3"/>
        <v>#DIV/0!</v>
      </c>
    </row>
    <row r="25" spans="1:10" ht="19.5" customHeight="1">
      <c r="A25" s="26"/>
      <c r="B25" s="27" t="s">
        <v>45</v>
      </c>
      <c r="C25" s="29">
        <f>SUM(C17:C24)</f>
        <v>638800</v>
      </c>
      <c r="D25" s="29">
        <f>SUM(D17:D24)</f>
        <v>558440.4</v>
      </c>
      <c r="E25" s="29">
        <f t="shared" si="0"/>
        <v>87.42022542266751</v>
      </c>
      <c r="F25" s="30">
        <f>SUM(F17:F24)</f>
        <v>199732.5</v>
      </c>
      <c r="G25" s="30">
        <f>SUM(G17:G24)</f>
        <v>187962.80000000002</v>
      </c>
      <c r="H25" s="29">
        <f t="shared" si="1"/>
        <v>94.10726847158075</v>
      </c>
      <c r="I25" s="30">
        <f t="shared" si="2"/>
        <v>370477.6</v>
      </c>
      <c r="J25" s="30">
        <f t="shared" si="3"/>
        <v>197.101554137308</v>
      </c>
    </row>
    <row r="26" spans="1:10" ht="16.5" customHeight="1">
      <c r="A26" s="31"/>
      <c r="B26" s="27" t="s">
        <v>16</v>
      </c>
      <c r="C26" s="28">
        <f>C16+C25-C14</f>
        <v>1279934.5</v>
      </c>
      <c r="D26" s="28">
        <f>D16+D25-D14</f>
        <v>1175268.2000000002</v>
      </c>
      <c r="E26" s="29">
        <f t="shared" si="0"/>
        <v>91.82252685586647</v>
      </c>
      <c r="F26" s="30">
        <f>F16+F25-F14</f>
        <v>829584.7</v>
      </c>
      <c r="G26" s="30">
        <f>G16+G25-G14</f>
        <v>720316.8</v>
      </c>
      <c r="H26" s="29">
        <f t="shared" si="1"/>
        <v>86.82860231149394</v>
      </c>
      <c r="I26" s="30">
        <f t="shared" si="2"/>
        <v>454951.40000000014</v>
      </c>
      <c r="J26" s="30">
        <f t="shared" si="3"/>
        <v>63.159904086646335</v>
      </c>
    </row>
    <row r="29" spans="1:10" ht="80.25" customHeight="1">
      <c r="A29" s="11"/>
      <c r="B29" s="11"/>
      <c r="C29" s="11"/>
      <c r="D29" s="55"/>
      <c r="E29" s="55"/>
      <c r="F29" s="12"/>
      <c r="G29" s="46" t="s">
        <v>73</v>
      </c>
      <c r="H29" s="46"/>
      <c r="I29" s="46"/>
      <c r="J29" s="46"/>
    </row>
    <row r="30" spans="1:10" ht="13.5">
      <c r="A30" s="14"/>
      <c r="B30" s="57" t="s">
        <v>64</v>
      </c>
      <c r="C30" s="57"/>
      <c r="D30" s="57"/>
      <c r="E30" s="57"/>
      <c r="F30" s="57"/>
      <c r="G30" s="57"/>
      <c r="H30" s="57"/>
      <c r="I30" s="57"/>
      <c r="J30" s="57"/>
    </row>
    <row r="31" spans="1:10" ht="13.5">
      <c r="A31" s="14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4.25" thickBot="1">
      <c r="A32" s="14"/>
      <c r="B32" s="15"/>
      <c r="C32" s="15"/>
      <c r="D32" s="56"/>
      <c r="E32" s="56"/>
      <c r="F32" s="14"/>
      <c r="G32" s="14"/>
      <c r="H32" s="14"/>
      <c r="I32" s="56" t="s">
        <v>27</v>
      </c>
      <c r="J32" s="56"/>
    </row>
    <row r="33" spans="1:10" ht="47.25" customHeight="1" thickBot="1">
      <c r="A33" s="64" t="s">
        <v>0</v>
      </c>
      <c r="B33" s="53" t="s">
        <v>5</v>
      </c>
      <c r="C33" s="58" t="s">
        <v>63</v>
      </c>
      <c r="D33" s="59"/>
      <c r="E33" s="60"/>
      <c r="F33" s="61" t="s">
        <v>62</v>
      </c>
      <c r="G33" s="62"/>
      <c r="H33" s="63"/>
      <c r="I33" s="61" t="s">
        <v>76</v>
      </c>
      <c r="J33" s="63"/>
    </row>
    <row r="34" spans="1:10" ht="54.75" thickBot="1">
      <c r="A34" s="65"/>
      <c r="B34" s="54"/>
      <c r="C34" s="8" t="s">
        <v>1</v>
      </c>
      <c r="D34" s="9" t="s">
        <v>2</v>
      </c>
      <c r="E34" s="10" t="s">
        <v>23</v>
      </c>
      <c r="F34" s="8" t="s">
        <v>1</v>
      </c>
      <c r="G34" s="9" t="s">
        <v>2</v>
      </c>
      <c r="H34" s="10" t="s">
        <v>23</v>
      </c>
      <c r="I34" s="9" t="s">
        <v>2</v>
      </c>
      <c r="J34" s="8" t="s">
        <v>24</v>
      </c>
    </row>
    <row r="35" spans="1:10" ht="13.5">
      <c r="A35" s="17">
        <v>1</v>
      </c>
      <c r="B35" s="18" t="s">
        <v>17</v>
      </c>
      <c r="C35" s="19">
        <v>9271.7</v>
      </c>
      <c r="D35" s="19">
        <v>5106.2</v>
      </c>
      <c r="E35" s="19">
        <f>D35/C35*100</f>
        <v>55.0729639656158</v>
      </c>
      <c r="F35" s="32">
        <v>24922.5</v>
      </c>
      <c r="G35" s="32">
        <v>3697.9</v>
      </c>
      <c r="H35" s="19">
        <f aca="true" t="shared" si="4" ref="H35:H55">G35/F35*100</f>
        <v>14.83759654930284</v>
      </c>
      <c r="I35" s="20">
        <f>+D35-G35</f>
        <v>1408.2999999999997</v>
      </c>
      <c r="J35" s="20">
        <f>I35/G35*100</f>
        <v>38.08377727899618</v>
      </c>
    </row>
    <row r="36" spans="1:10" ht="13.5">
      <c r="A36" s="21">
        <v>2</v>
      </c>
      <c r="B36" s="7" t="s">
        <v>28</v>
      </c>
      <c r="C36" s="22">
        <v>4050</v>
      </c>
      <c r="D36" s="22">
        <v>9621.3</v>
      </c>
      <c r="E36" s="22">
        <f aca="true" t="shared" si="5" ref="E36:E55">D36/C36*100</f>
        <v>237.56296296296293</v>
      </c>
      <c r="F36" s="24">
        <v>3520</v>
      </c>
      <c r="G36" s="24">
        <v>4543</v>
      </c>
      <c r="H36" s="22">
        <f t="shared" si="4"/>
        <v>129.0625</v>
      </c>
      <c r="I36" s="23">
        <f aca="true" t="shared" si="6" ref="I36:I55">+D36-G36</f>
        <v>5078.299999999999</v>
      </c>
      <c r="J36" s="23">
        <f aca="true" t="shared" si="7" ref="J36:J55">I36/G36*100</f>
        <v>111.78296279991193</v>
      </c>
    </row>
    <row r="37" spans="1:13" ht="13.5">
      <c r="A37" s="21">
        <v>3</v>
      </c>
      <c r="B37" s="7" t="s">
        <v>44</v>
      </c>
      <c r="C37" s="22">
        <v>38350</v>
      </c>
      <c r="D37" s="22">
        <v>22173.8</v>
      </c>
      <c r="E37" s="22">
        <f t="shared" si="5"/>
        <v>57.819556714471965</v>
      </c>
      <c r="F37" s="24">
        <v>31968.4</v>
      </c>
      <c r="G37" s="24">
        <v>14055.8</v>
      </c>
      <c r="H37" s="22">
        <f t="shared" si="4"/>
        <v>43.96779319578083</v>
      </c>
      <c r="I37" s="23">
        <f t="shared" si="6"/>
        <v>8118</v>
      </c>
      <c r="J37" s="23">
        <f t="shared" si="7"/>
        <v>57.75551729535139</v>
      </c>
      <c r="M37" s="14"/>
    </row>
    <row r="38" spans="1:10" ht="13.5">
      <c r="A38" s="21">
        <v>4</v>
      </c>
      <c r="B38" s="7" t="s">
        <v>29</v>
      </c>
      <c r="C38" s="22">
        <v>137500</v>
      </c>
      <c r="D38" s="22">
        <v>180416.1</v>
      </c>
      <c r="E38" s="22">
        <f t="shared" si="5"/>
        <v>131.2117090909091</v>
      </c>
      <c r="F38" s="24">
        <v>162060.7</v>
      </c>
      <c r="G38" s="24">
        <v>100569.9</v>
      </c>
      <c r="H38" s="22">
        <f t="shared" si="4"/>
        <v>62.05693298868879</v>
      </c>
      <c r="I38" s="23">
        <f t="shared" si="6"/>
        <v>79846.20000000001</v>
      </c>
      <c r="J38" s="23">
        <f t="shared" si="7"/>
        <v>79.39373510364435</v>
      </c>
    </row>
    <row r="39" spans="1:10" ht="13.5">
      <c r="A39" s="21">
        <v>3</v>
      </c>
      <c r="B39" s="7" t="s">
        <v>30</v>
      </c>
      <c r="C39" s="22">
        <v>4825</v>
      </c>
      <c r="D39" s="22">
        <v>5574.5</v>
      </c>
      <c r="E39" s="22">
        <f t="shared" si="5"/>
        <v>115.53367875647669</v>
      </c>
      <c r="F39" s="23">
        <v>6000</v>
      </c>
      <c r="G39" s="24">
        <v>5711.6</v>
      </c>
      <c r="H39" s="22">
        <f t="shared" si="4"/>
        <v>95.19333333333334</v>
      </c>
      <c r="I39" s="23">
        <f t="shared" si="6"/>
        <v>-137.10000000000036</v>
      </c>
      <c r="J39" s="23">
        <f t="shared" si="7"/>
        <v>-2.400378177743546</v>
      </c>
    </row>
    <row r="40" spans="1:10" ht="13.5">
      <c r="A40" s="21">
        <v>4</v>
      </c>
      <c r="B40" s="7" t="s">
        <v>31</v>
      </c>
      <c r="C40" s="22">
        <v>6500</v>
      </c>
      <c r="D40" s="22">
        <v>6666.5</v>
      </c>
      <c r="E40" s="22">
        <f t="shared" si="5"/>
        <v>102.56153846153846</v>
      </c>
      <c r="F40" s="23">
        <v>6850</v>
      </c>
      <c r="G40" s="23">
        <v>5813</v>
      </c>
      <c r="H40" s="22">
        <f t="shared" si="4"/>
        <v>84.86131386861314</v>
      </c>
      <c r="I40" s="23">
        <f t="shared" si="6"/>
        <v>853.5</v>
      </c>
      <c r="J40" s="23">
        <f t="shared" si="7"/>
        <v>14.682607947703424</v>
      </c>
    </row>
    <row r="41" spans="1:10" ht="13.5">
      <c r="A41" s="21">
        <v>5</v>
      </c>
      <c r="B41" s="7" t="s">
        <v>32</v>
      </c>
      <c r="C41" s="22">
        <v>11700</v>
      </c>
      <c r="D41" s="22">
        <v>14612</v>
      </c>
      <c r="E41" s="22">
        <f t="shared" si="5"/>
        <v>124.8888888888889</v>
      </c>
      <c r="F41" s="24">
        <v>19691.8</v>
      </c>
      <c r="G41" s="24">
        <v>11235.9</v>
      </c>
      <c r="H41" s="22">
        <f t="shared" si="4"/>
        <v>57.058775734061896</v>
      </c>
      <c r="I41" s="23">
        <f t="shared" si="6"/>
        <v>3376.1000000000004</v>
      </c>
      <c r="J41" s="23">
        <f t="shared" si="7"/>
        <v>30.04743723244244</v>
      </c>
    </row>
    <row r="42" spans="1:10" ht="13.5">
      <c r="A42" s="21">
        <v>6</v>
      </c>
      <c r="B42" s="7" t="s">
        <v>37</v>
      </c>
      <c r="C42" s="22">
        <v>3750</v>
      </c>
      <c r="D42" s="22">
        <v>4266</v>
      </c>
      <c r="E42" s="22">
        <f t="shared" si="5"/>
        <v>113.75999999999999</v>
      </c>
      <c r="F42" s="23">
        <v>5472</v>
      </c>
      <c r="G42" s="23">
        <v>5123</v>
      </c>
      <c r="H42" s="22">
        <f t="shared" si="4"/>
        <v>93.62207602339181</v>
      </c>
      <c r="I42" s="23">
        <f t="shared" si="6"/>
        <v>-857</v>
      </c>
      <c r="J42" s="23">
        <f t="shared" si="7"/>
        <v>-16.728479406597696</v>
      </c>
    </row>
    <row r="43" spans="1:10" ht="13.5">
      <c r="A43" s="21">
        <v>7</v>
      </c>
      <c r="B43" s="7" t="s">
        <v>21</v>
      </c>
      <c r="C43" s="22">
        <v>15000</v>
      </c>
      <c r="D43" s="22">
        <v>14018.9</v>
      </c>
      <c r="E43" s="22">
        <f t="shared" si="5"/>
        <v>93.45933333333333</v>
      </c>
      <c r="F43" s="23">
        <v>21160</v>
      </c>
      <c r="G43" s="23">
        <v>13985</v>
      </c>
      <c r="H43" s="22">
        <f t="shared" si="4"/>
        <v>66.09168241965973</v>
      </c>
      <c r="I43" s="23">
        <f t="shared" si="6"/>
        <v>33.899999999999636</v>
      </c>
      <c r="J43" s="23">
        <f t="shared" si="7"/>
        <v>0.24240257418662592</v>
      </c>
    </row>
    <row r="44" spans="1:10" ht="13.5">
      <c r="A44" s="33">
        <v>8</v>
      </c>
      <c r="B44" s="34" t="s">
        <v>38</v>
      </c>
      <c r="C44" s="35">
        <v>1000</v>
      </c>
      <c r="D44" s="35">
        <v>9586.1</v>
      </c>
      <c r="E44" s="22">
        <f t="shared" si="5"/>
        <v>958.61</v>
      </c>
      <c r="F44" s="23">
        <v>1000</v>
      </c>
      <c r="G44" s="24">
        <v>6201.3</v>
      </c>
      <c r="H44" s="22">
        <f t="shared" si="4"/>
        <v>620.13</v>
      </c>
      <c r="I44" s="23">
        <f t="shared" si="6"/>
        <v>3384.8</v>
      </c>
      <c r="J44" s="23">
        <f t="shared" si="7"/>
        <v>54.582103752439004</v>
      </c>
    </row>
    <row r="45" spans="1:10" ht="13.5">
      <c r="A45" s="33">
        <v>9</v>
      </c>
      <c r="B45" s="34" t="s">
        <v>35</v>
      </c>
      <c r="C45" s="35">
        <v>925</v>
      </c>
      <c r="D45" s="35">
        <v>4880.3</v>
      </c>
      <c r="E45" s="22">
        <f t="shared" si="5"/>
        <v>527.6</v>
      </c>
      <c r="F45" s="24">
        <v>211.7</v>
      </c>
      <c r="G45" s="23">
        <v>4183</v>
      </c>
      <c r="H45" s="22">
        <f t="shared" si="4"/>
        <v>1975.9093056211623</v>
      </c>
      <c r="I45" s="23">
        <f t="shared" si="6"/>
        <v>697.3000000000002</v>
      </c>
      <c r="J45" s="23">
        <f t="shared" si="7"/>
        <v>16.669854171647145</v>
      </c>
    </row>
    <row r="46" spans="1:10" ht="14.25">
      <c r="A46" s="33"/>
      <c r="B46" s="27" t="s">
        <v>3</v>
      </c>
      <c r="C46" s="28">
        <f>SUM(C35:C45)</f>
        <v>232871.7</v>
      </c>
      <c r="D46" s="28">
        <f>SUM(D35:D45)</f>
        <v>276921.7</v>
      </c>
      <c r="E46" s="29">
        <f t="shared" si="5"/>
        <v>118.9159953742769</v>
      </c>
      <c r="F46" s="28">
        <f>SUM(F35:F45)</f>
        <v>282857.10000000003</v>
      </c>
      <c r="G46" s="28">
        <f>SUM(G35:G45)</f>
        <v>175119.4</v>
      </c>
      <c r="H46" s="29">
        <f t="shared" si="4"/>
        <v>61.91090837033965</v>
      </c>
      <c r="I46" s="30">
        <f t="shared" si="6"/>
        <v>101802.30000000002</v>
      </c>
      <c r="J46" s="30">
        <f t="shared" si="7"/>
        <v>58.13307948748112</v>
      </c>
    </row>
    <row r="47" spans="1:10" ht="13.5">
      <c r="A47" s="33"/>
      <c r="B47" s="34" t="s">
        <v>42</v>
      </c>
      <c r="C47" s="35">
        <v>501259.5</v>
      </c>
      <c r="D47" s="35">
        <v>501259.5</v>
      </c>
      <c r="E47" s="22">
        <f t="shared" si="5"/>
        <v>100</v>
      </c>
      <c r="F47" s="23">
        <v>489178</v>
      </c>
      <c r="G47" s="23">
        <v>489178</v>
      </c>
      <c r="H47" s="22">
        <f t="shared" si="4"/>
        <v>100</v>
      </c>
      <c r="I47" s="23">
        <f t="shared" si="6"/>
        <v>12081.5</v>
      </c>
      <c r="J47" s="23">
        <f t="shared" si="7"/>
        <v>2.469755385565173</v>
      </c>
    </row>
    <row r="48" spans="1:10" ht="20.25" customHeight="1">
      <c r="A48" s="21"/>
      <c r="B48" s="34" t="s">
        <v>43</v>
      </c>
      <c r="C48" s="35">
        <v>593.9</v>
      </c>
      <c r="D48" s="35">
        <v>593.9</v>
      </c>
      <c r="E48" s="22">
        <f t="shared" si="5"/>
        <v>100</v>
      </c>
      <c r="F48" s="24">
        <v>593.8</v>
      </c>
      <c r="G48" s="24">
        <v>593.8</v>
      </c>
      <c r="H48" s="22">
        <f t="shared" si="4"/>
        <v>100</v>
      </c>
      <c r="I48" s="23">
        <f t="shared" si="6"/>
        <v>0.10000000000002274</v>
      </c>
      <c r="J48" s="23">
        <f t="shared" si="7"/>
        <v>0.01684068710003751</v>
      </c>
    </row>
    <row r="49" spans="1:10" ht="14.25">
      <c r="A49" s="21"/>
      <c r="B49" s="27" t="s">
        <v>36</v>
      </c>
      <c r="C49" s="28">
        <f>C46+C47+C48</f>
        <v>734725.1</v>
      </c>
      <c r="D49" s="28">
        <f>D46+D47+D48</f>
        <v>778775.1</v>
      </c>
      <c r="E49" s="29">
        <f t="shared" si="5"/>
        <v>105.99543965491311</v>
      </c>
      <c r="F49" s="28">
        <f>F46+F47+F48</f>
        <v>772628.9000000001</v>
      </c>
      <c r="G49" s="28">
        <f>G46+G47+G48</f>
        <v>664891.2000000001</v>
      </c>
      <c r="H49" s="29">
        <f t="shared" si="4"/>
        <v>86.05569892609505</v>
      </c>
      <c r="I49" s="30">
        <f t="shared" si="6"/>
        <v>113883.8999999999</v>
      </c>
      <c r="J49" s="30">
        <f t="shared" si="7"/>
        <v>17.12820082443562</v>
      </c>
    </row>
    <row r="50" spans="1:10" ht="18" customHeight="1">
      <c r="A50" s="21">
        <v>1</v>
      </c>
      <c r="B50" s="7" t="s">
        <v>33</v>
      </c>
      <c r="C50" s="22">
        <v>139100</v>
      </c>
      <c r="D50" s="22">
        <v>115800.6</v>
      </c>
      <c r="E50" s="22">
        <f t="shared" si="5"/>
        <v>83.24989216391086</v>
      </c>
      <c r="F50" s="23">
        <v>80000</v>
      </c>
      <c r="G50" s="24">
        <v>43401.9</v>
      </c>
      <c r="H50" s="22">
        <f t="shared" si="4"/>
        <v>54.252375</v>
      </c>
      <c r="I50" s="23">
        <f t="shared" si="6"/>
        <v>72398.70000000001</v>
      </c>
      <c r="J50" s="23">
        <f t="shared" si="7"/>
        <v>166.80997836500245</v>
      </c>
    </row>
    <row r="51" spans="1:10" ht="13.5">
      <c r="A51" s="21">
        <v>2</v>
      </c>
      <c r="B51" s="7" t="s">
        <v>4</v>
      </c>
      <c r="C51" s="22">
        <v>273709</v>
      </c>
      <c r="D51" s="22">
        <v>273709</v>
      </c>
      <c r="E51" s="22">
        <f t="shared" si="5"/>
        <v>100</v>
      </c>
      <c r="F51" s="23">
        <v>65000</v>
      </c>
      <c r="G51" s="23">
        <v>63349.7</v>
      </c>
      <c r="H51" s="22">
        <f t="shared" si="4"/>
        <v>97.46107692307692</v>
      </c>
      <c r="I51" s="23">
        <f t="shared" si="6"/>
        <v>210359.3</v>
      </c>
      <c r="J51" s="23">
        <f t="shared" si="7"/>
        <v>332.0604517464171</v>
      </c>
    </row>
    <row r="52" spans="1:10" ht="16.5" customHeight="1">
      <c r="A52" s="21">
        <v>3</v>
      </c>
      <c r="B52" s="7" t="s">
        <v>39</v>
      </c>
      <c r="C52" s="22">
        <v>136441.5</v>
      </c>
      <c r="D52" s="22">
        <v>136441.5</v>
      </c>
      <c r="E52" s="22">
        <f t="shared" si="5"/>
        <v>100</v>
      </c>
      <c r="F52" s="23">
        <v>66500</v>
      </c>
      <c r="G52" s="23">
        <v>12200</v>
      </c>
      <c r="H52" s="22">
        <f t="shared" si="4"/>
        <v>18.345864661654137</v>
      </c>
      <c r="I52" s="23">
        <f t="shared" si="6"/>
        <v>124241.5</v>
      </c>
      <c r="J52" s="23">
        <f t="shared" si="7"/>
        <v>1018.3729508196722</v>
      </c>
    </row>
    <row r="53" spans="1:10" ht="13.5">
      <c r="A53" s="21">
        <v>4</v>
      </c>
      <c r="B53" s="7" t="s">
        <v>34</v>
      </c>
      <c r="C53" s="22">
        <v>0</v>
      </c>
      <c r="D53" s="22">
        <v>0</v>
      </c>
      <c r="E53" s="22" t="e">
        <f t="shared" si="5"/>
        <v>#DIV/0!</v>
      </c>
      <c r="F53" s="24">
        <v>0</v>
      </c>
      <c r="G53" s="24">
        <v>0</v>
      </c>
      <c r="H53" s="22" t="e">
        <f t="shared" si="4"/>
        <v>#DIV/0!</v>
      </c>
      <c r="I53" s="23">
        <f t="shared" si="6"/>
        <v>0</v>
      </c>
      <c r="J53" s="23" t="e">
        <f t="shared" si="7"/>
        <v>#DIV/0!</v>
      </c>
    </row>
    <row r="54" spans="1:10" ht="14.25">
      <c r="A54" s="21">
        <v>5</v>
      </c>
      <c r="B54" s="27" t="s">
        <v>40</v>
      </c>
      <c r="C54" s="29">
        <f>SUM(C50:C53)</f>
        <v>549250.5</v>
      </c>
      <c r="D54" s="29">
        <f>SUM(D50:D53)</f>
        <v>525951.1</v>
      </c>
      <c r="E54" s="29">
        <f t="shared" si="5"/>
        <v>95.75796471737394</v>
      </c>
      <c r="F54" s="29">
        <f>SUM(F50:F53)</f>
        <v>211500</v>
      </c>
      <c r="G54" s="29">
        <f>SUM(G50:G53)</f>
        <v>118951.6</v>
      </c>
      <c r="H54" s="29">
        <f t="shared" si="4"/>
        <v>56.24189125295509</v>
      </c>
      <c r="I54" s="30">
        <f t="shared" si="6"/>
        <v>406999.5</v>
      </c>
      <c r="J54" s="30">
        <f t="shared" si="7"/>
        <v>342.155548979585</v>
      </c>
    </row>
    <row r="55" spans="1:10" ht="14.25">
      <c r="A55" s="31"/>
      <c r="B55" s="27" t="s">
        <v>41</v>
      </c>
      <c r="C55" s="28">
        <f>C49+C54-C52</f>
        <v>1147534.1</v>
      </c>
      <c r="D55" s="28">
        <f>D49+D54-D52</f>
        <v>1168284.7</v>
      </c>
      <c r="E55" s="29">
        <f t="shared" si="5"/>
        <v>101.80827741850982</v>
      </c>
      <c r="F55" s="28">
        <f>F49+F54-F52</f>
        <v>917628.9000000001</v>
      </c>
      <c r="G55" s="28">
        <f>G49+G54-G52</f>
        <v>771642.8</v>
      </c>
      <c r="H55" s="29">
        <f t="shared" si="4"/>
        <v>84.09094351758101</v>
      </c>
      <c r="I55" s="30">
        <f t="shared" si="6"/>
        <v>396641.8999999999</v>
      </c>
      <c r="J55" s="30">
        <f t="shared" si="7"/>
        <v>51.40226799239231</v>
      </c>
    </row>
    <row r="58" spans="2:10" ht="13.5">
      <c r="B58" s="48"/>
      <c r="C58" s="48"/>
      <c r="D58" s="48"/>
      <c r="E58" s="48"/>
      <c r="F58" s="48"/>
      <c r="G58" s="48"/>
      <c r="H58" s="48"/>
      <c r="I58" s="48"/>
      <c r="J58" s="48"/>
    </row>
    <row r="59" spans="2:10" ht="15.75" customHeight="1">
      <c r="B59" s="48"/>
      <c r="C59" s="48"/>
      <c r="D59" s="48"/>
      <c r="E59" s="48"/>
      <c r="F59" s="48"/>
      <c r="G59" s="48"/>
      <c r="H59" s="48"/>
      <c r="I59" s="48"/>
      <c r="J59" s="48"/>
    </row>
    <row r="60" spans="2:10" ht="13.5">
      <c r="B60" s="48"/>
      <c r="C60" s="48"/>
      <c r="D60" s="48"/>
      <c r="E60" s="48"/>
      <c r="F60" s="48"/>
      <c r="G60" s="48"/>
      <c r="H60" s="48"/>
      <c r="I60" s="48"/>
      <c r="J60" s="48"/>
    </row>
    <row r="61" spans="1:4" ht="24" customHeight="1">
      <c r="A61" s="14"/>
      <c r="B61" s="36"/>
      <c r="C61" s="14"/>
      <c r="D61" s="37"/>
    </row>
    <row r="62" spans="1:6" ht="67.5" customHeight="1">
      <c r="A62" s="14"/>
      <c r="B62" s="36"/>
      <c r="C62" s="47" t="s">
        <v>74</v>
      </c>
      <c r="D62" s="48"/>
      <c r="E62" s="48"/>
      <c r="F62" s="48"/>
    </row>
    <row r="63" spans="1:6" ht="66.75" customHeight="1">
      <c r="A63" s="46" t="s">
        <v>75</v>
      </c>
      <c r="B63" s="46"/>
      <c r="C63" s="46"/>
      <c r="D63" s="46"/>
      <c r="E63" s="46"/>
      <c r="F63" s="46"/>
    </row>
    <row r="64" spans="1:6" ht="18" customHeight="1" thickBot="1">
      <c r="A64" s="46" t="s">
        <v>61</v>
      </c>
      <c r="B64" s="46"/>
      <c r="C64" s="46"/>
      <c r="D64" s="46"/>
      <c r="E64" s="46"/>
      <c r="F64" s="46"/>
    </row>
    <row r="65" spans="1:6" ht="13.5">
      <c r="A65" s="49" t="s">
        <v>0</v>
      </c>
      <c r="B65" s="51" t="s">
        <v>46</v>
      </c>
      <c r="C65" s="51" t="s">
        <v>69</v>
      </c>
      <c r="D65" s="51" t="s">
        <v>2</v>
      </c>
      <c r="E65" s="51" t="s">
        <v>47</v>
      </c>
      <c r="F65" s="51" t="s">
        <v>48</v>
      </c>
    </row>
    <row r="66" spans="1:6" ht="77.25" customHeight="1" thickBot="1">
      <c r="A66" s="50"/>
      <c r="B66" s="52"/>
      <c r="C66" s="52"/>
      <c r="D66" s="52"/>
      <c r="E66" s="52"/>
      <c r="F66" s="52"/>
    </row>
    <row r="67" spans="1:6" ht="21" customHeight="1">
      <c r="A67" s="32">
        <v>1</v>
      </c>
      <c r="B67" s="38" t="s">
        <v>49</v>
      </c>
      <c r="C67" s="39">
        <v>163376.7</v>
      </c>
      <c r="D67" s="20">
        <v>194093.6</v>
      </c>
      <c r="E67" s="20">
        <f>D67/C67*100</f>
        <v>118.80127337619133</v>
      </c>
      <c r="F67" s="20">
        <f>D67-C67</f>
        <v>30716.899999999994</v>
      </c>
    </row>
    <row r="68" spans="1:6" ht="13.5">
      <c r="A68" s="24"/>
      <c r="B68" s="3"/>
      <c r="C68" s="40"/>
      <c r="D68" s="24"/>
      <c r="E68" s="20"/>
      <c r="F68" s="24"/>
    </row>
    <row r="69" spans="1:6" ht="13.5">
      <c r="A69" s="24">
        <v>2</v>
      </c>
      <c r="B69" s="38" t="s">
        <v>50</v>
      </c>
      <c r="C69" s="39">
        <v>4075</v>
      </c>
      <c r="D69" s="23">
        <v>3917</v>
      </c>
      <c r="E69" s="20">
        <f aca="true" t="shared" si="8" ref="E69:E89">D69/C69*100</f>
        <v>96.12269938650306</v>
      </c>
      <c r="F69" s="20">
        <f aca="true" t="shared" si="9" ref="F69:F89">D69-C69</f>
        <v>-158</v>
      </c>
    </row>
    <row r="70" spans="1:6" ht="13.5">
      <c r="A70" s="24"/>
      <c r="B70" s="38"/>
      <c r="C70" s="39"/>
      <c r="D70" s="24"/>
      <c r="E70" s="20"/>
      <c r="F70" s="20"/>
    </row>
    <row r="71" spans="1:6" ht="13.5">
      <c r="A71" s="24">
        <v>3</v>
      </c>
      <c r="B71" s="38" t="s">
        <v>51</v>
      </c>
      <c r="C71" s="39">
        <v>7950</v>
      </c>
      <c r="D71" s="24">
        <v>8428.8</v>
      </c>
      <c r="E71" s="20">
        <f t="shared" si="8"/>
        <v>106.02264150943395</v>
      </c>
      <c r="F71" s="20">
        <f t="shared" si="9"/>
        <v>478.7999999999993</v>
      </c>
    </row>
    <row r="72" spans="1:6" ht="13.5">
      <c r="A72" s="24"/>
      <c r="B72" s="38"/>
      <c r="C72" s="39"/>
      <c r="D72" s="24"/>
      <c r="E72" s="20"/>
      <c r="F72" s="20"/>
    </row>
    <row r="73" spans="1:6" ht="13.5">
      <c r="A73" s="24">
        <v>4</v>
      </c>
      <c r="B73" s="38" t="s">
        <v>52</v>
      </c>
      <c r="C73" s="39">
        <v>1520</v>
      </c>
      <c r="D73" s="41">
        <v>2569.5</v>
      </c>
      <c r="E73" s="20">
        <f t="shared" si="8"/>
        <v>169.04605263157896</v>
      </c>
      <c r="F73" s="20">
        <f t="shared" si="9"/>
        <v>1049.5</v>
      </c>
    </row>
    <row r="74" spans="1:6" ht="13.5">
      <c r="A74" s="24"/>
      <c r="B74" s="38"/>
      <c r="C74" s="39"/>
      <c r="D74" s="24"/>
      <c r="E74" s="20"/>
      <c r="F74" s="20"/>
    </row>
    <row r="75" spans="1:6" ht="13.5">
      <c r="A75" s="24">
        <v>5</v>
      </c>
      <c r="B75" s="38" t="s">
        <v>53</v>
      </c>
      <c r="C75" s="39">
        <v>7915</v>
      </c>
      <c r="D75" s="20">
        <v>8645</v>
      </c>
      <c r="E75" s="20">
        <f t="shared" si="8"/>
        <v>109.22299431459254</v>
      </c>
      <c r="F75" s="20">
        <f t="shared" si="9"/>
        <v>730</v>
      </c>
    </row>
    <row r="76" spans="1:6" ht="14.25" thickBot="1">
      <c r="A76" s="24"/>
      <c r="B76" s="38"/>
      <c r="C76" s="39"/>
      <c r="D76" s="24"/>
      <c r="E76" s="20"/>
      <c r="F76" s="20"/>
    </row>
    <row r="77" spans="1:9" ht="14.25" thickBot="1">
      <c r="A77" s="24">
        <v>6</v>
      </c>
      <c r="B77" s="38" t="s">
        <v>54</v>
      </c>
      <c r="C77" s="39">
        <v>8375</v>
      </c>
      <c r="D77" s="24">
        <v>10485.3</v>
      </c>
      <c r="E77" s="20">
        <f t="shared" si="8"/>
        <v>125.1976119402985</v>
      </c>
      <c r="F77" s="20">
        <f t="shared" si="9"/>
        <v>2110.2999999999993</v>
      </c>
      <c r="I77" s="42"/>
    </row>
    <row r="78" spans="1:6" ht="13.5">
      <c r="A78" s="24"/>
      <c r="B78" s="38"/>
      <c r="C78" s="39"/>
      <c r="D78" s="24"/>
      <c r="E78" s="20"/>
      <c r="F78" s="20"/>
    </row>
    <row r="79" spans="1:6" ht="13.5">
      <c r="A79" s="24">
        <v>7</v>
      </c>
      <c r="B79" s="38" t="s">
        <v>55</v>
      </c>
      <c r="C79" s="39">
        <v>1580</v>
      </c>
      <c r="D79" s="24">
        <v>547.9</v>
      </c>
      <c r="E79" s="20">
        <f t="shared" si="8"/>
        <v>34.677215189873415</v>
      </c>
      <c r="F79" s="20">
        <f t="shared" si="9"/>
        <v>-1032.1</v>
      </c>
    </row>
    <row r="80" spans="1:6" ht="13.5">
      <c r="A80" s="24"/>
      <c r="B80" s="38"/>
      <c r="C80" s="39"/>
      <c r="D80" s="24"/>
      <c r="E80" s="20"/>
      <c r="F80" s="20"/>
    </row>
    <row r="81" spans="1:6" ht="13.5">
      <c r="A81" s="24">
        <v>8</v>
      </c>
      <c r="B81" s="38" t="s">
        <v>56</v>
      </c>
      <c r="C81" s="39">
        <v>5680</v>
      </c>
      <c r="D81" s="24">
        <v>8073.1</v>
      </c>
      <c r="E81" s="20">
        <f t="shared" si="8"/>
        <v>142.13204225352115</v>
      </c>
      <c r="F81" s="20">
        <f t="shared" si="9"/>
        <v>2393.1000000000004</v>
      </c>
    </row>
    <row r="82" spans="1:6" ht="13.5">
      <c r="A82" s="24"/>
      <c r="B82" s="38"/>
      <c r="C82" s="39"/>
      <c r="D82" s="24"/>
      <c r="E82" s="20"/>
      <c r="F82" s="20"/>
    </row>
    <row r="83" spans="1:6" ht="14.25" thickBot="1">
      <c r="A83" s="24">
        <v>9</v>
      </c>
      <c r="B83" s="38" t="s">
        <v>57</v>
      </c>
      <c r="C83" s="39">
        <v>15905</v>
      </c>
      <c r="D83" s="24">
        <v>20144.5</v>
      </c>
      <c r="E83" s="20">
        <f t="shared" si="8"/>
        <v>126.65513989311536</v>
      </c>
      <c r="F83" s="20">
        <f t="shared" si="9"/>
        <v>4239.5</v>
      </c>
    </row>
    <row r="84" spans="1:11" ht="14.25" thickBot="1">
      <c r="A84" s="24"/>
      <c r="B84" s="38"/>
      <c r="C84" s="39"/>
      <c r="D84" s="24"/>
      <c r="E84" s="20"/>
      <c r="F84" s="20"/>
      <c r="K84" s="42"/>
    </row>
    <row r="85" spans="1:6" ht="13.5">
      <c r="A85" s="24">
        <v>10</v>
      </c>
      <c r="B85" s="38" t="s">
        <v>58</v>
      </c>
      <c r="C85" s="39">
        <v>12275</v>
      </c>
      <c r="D85" s="24">
        <v>15156.6</v>
      </c>
      <c r="E85" s="20">
        <f t="shared" si="8"/>
        <v>123.47535641547861</v>
      </c>
      <c r="F85" s="20">
        <f t="shared" si="9"/>
        <v>2881.6000000000004</v>
      </c>
    </row>
    <row r="86" spans="1:6" ht="13.5">
      <c r="A86" s="31"/>
      <c r="B86" s="38"/>
      <c r="C86" s="39"/>
      <c r="D86" s="24"/>
      <c r="E86" s="20"/>
      <c r="F86" s="20"/>
    </row>
    <row r="87" spans="1:6" ht="13.5">
      <c r="A87" s="24">
        <v>11</v>
      </c>
      <c r="B87" s="38" t="s">
        <v>59</v>
      </c>
      <c r="C87" s="39">
        <v>4220</v>
      </c>
      <c r="D87" s="24">
        <v>4860.4</v>
      </c>
      <c r="E87" s="20">
        <f t="shared" si="8"/>
        <v>115.17535545023696</v>
      </c>
      <c r="F87" s="20">
        <f t="shared" si="9"/>
        <v>640.3999999999996</v>
      </c>
    </row>
    <row r="88" spans="1:6" ht="13.5">
      <c r="A88" s="31"/>
      <c r="B88" s="38"/>
      <c r="C88" s="39"/>
      <c r="D88" s="24"/>
      <c r="E88" s="20"/>
      <c r="F88" s="20"/>
    </row>
    <row r="89" spans="1:6" ht="14.25">
      <c r="A89" s="31"/>
      <c r="B89" s="43" t="s">
        <v>60</v>
      </c>
      <c r="C89" s="44">
        <f>SUM(C67:C88)</f>
        <v>232871.7</v>
      </c>
      <c r="D89" s="30">
        <f>SUM(D67:D88)</f>
        <v>276921.7</v>
      </c>
      <c r="E89" s="45">
        <f t="shared" si="8"/>
        <v>118.9159953742769</v>
      </c>
      <c r="F89" s="45">
        <f t="shared" si="9"/>
        <v>44050</v>
      </c>
    </row>
  </sheetData>
  <sheetProtection/>
  <mergeCells count="30">
    <mergeCell ref="B58:J60"/>
    <mergeCell ref="B30:J31"/>
    <mergeCell ref="D32:E32"/>
    <mergeCell ref="I32:J32"/>
    <mergeCell ref="A33:A34"/>
    <mergeCell ref="B33:B34"/>
    <mergeCell ref="C33:E33"/>
    <mergeCell ref="F33:H33"/>
    <mergeCell ref="I33:J33"/>
    <mergeCell ref="A5:A6"/>
    <mergeCell ref="G29:J29"/>
    <mergeCell ref="B5:B6"/>
    <mergeCell ref="D1:E1"/>
    <mergeCell ref="D4:E4"/>
    <mergeCell ref="B2:J3"/>
    <mergeCell ref="D29:E29"/>
    <mergeCell ref="C5:E5"/>
    <mergeCell ref="F5:H5"/>
    <mergeCell ref="I5:J5"/>
    <mergeCell ref="I4:J4"/>
    <mergeCell ref="G1:J1"/>
    <mergeCell ref="A63:F63"/>
    <mergeCell ref="C62:F62"/>
    <mergeCell ref="A64:F64"/>
    <mergeCell ref="A65:A66"/>
    <mergeCell ref="B65:B66"/>
    <mergeCell ref="C65:C66"/>
    <mergeCell ref="D65:D66"/>
    <mergeCell ref="E65:E66"/>
    <mergeCell ref="F65:F66"/>
  </mergeCells>
  <printOptions/>
  <pageMargins left="0.2" right="0.2" top="0.28" bottom="0.28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17.140625" style="1" bestFit="1" customWidth="1"/>
    <col min="2" max="2" width="12.7109375" style="1" bestFit="1" customWidth="1"/>
    <col min="3" max="3" width="11.28125" style="1" customWidth="1"/>
    <col min="4" max="4" width="12.00390625" style="1" bestFit="1" customWidth="1"/>
    <col min="5" max="5" width="19.57421875" style="1" bestFit="1" customWidth="1"/>
    <col min="6" max="6" width="10.7109375" style="1" customWidth="1"/>
    <col min="7" max="7" width="10.140625" style="1" customWidth="1"/>
    <col min="8" max="8" width="11.421875" style="1" customWidth="1"/>
    <col min="9" max="9" width="10.8515625" style="1" customWidth="1"/>
    <col min="10" max="16384" width="9.140625" style="1" customWidth="1"/>
  </cols>
  <sheetData>
    <row r="1" spans="1:5" ht="40.5">
      <c r="A1" s="7" t="s">
        <v>70</v>
      </c>
      <c r="B1" s="7" t="s">
        <v>69</v>
      </c>
      <c r="C1" s="7" t="s">
        <v>2</v>
      </c>
      <c r="D1" s="7" t="s">
        <v>47</v>
      </c>
      <c r="E1" s="7" t="s">
        <v>71</v>
      </c>
    </row>
    <row r="2" spans="1:5" ht="21" customHeight="1">
      <c r="A2" s="3" t="s">
        <v>49</v>
      </c>
      <c r="B2" s="3">
        <v>163376.7</v>
      </c>
      <c r="C2" s="3">
        <v>194093.6</v>
      </c>
      <c r="D2" s="3">
        <f>C2/B2*100</f>
        <v>118.80127337619133</v>
      </c>
      <c r="E2" s="3">
        <f>C2-B2</f>
        <v>30716.899999999994</v>
      </c>
    </row>
    <row r="3" spans="1:5" ht="13.5">
      <c r="A3" s="3" t="s">
        <v>50</v>
      </c>
      <c r="B3" s="3">
        <v>4075</v>
      </c>
      <c r="C3" s="3">
        <v>3917</v>
      </c>
      <c r="D3" s="3">
        <f aca="true" t="shared" si="0" ref="D3:D12">C3/B3*100</f>
        <v>96.12269938650306</v>
      </c>
      <c r="E3" s="3">
        <f aca="true" t="shared" si="1" ref="E3:E12">C3-B3</f>
        <v>-158</v>
      </c>
    </row>
    <row r="4" spans="1:5" ht="13.5">
      <c r="A4" s="3" t="s">
        <v>51</v>
      </c>
      <c r="B4" s="3">
        <v>7950</v>
      </c>
      <c r="C4" s="2">
        <v>8428.8</v>
      </c>
      <c r="D4" s="3">
        <f t="shared" si="0"/>
        <v>106.02264150943395</v>
      </c>
      <c r="E4" s="3">
        <f t="shared" si="1"/>
        <v>478.7999999999993</v>
      </c>
    </row>
    <row r="5" spans="1:5" ht="13.5">
      <c r="A5" s="3" t="s">
        <v>52</v>
      </c>
      <c r="B5" s="3">
        <v>1520</v>
      </c>
      <c r="C5" s="2">
        <v>2569.5</v>
      </c>
      <c r="D5" s="3">
        <f t="shared" si="0"/>
        <v>169.04605263157896</v>
      </c>
      <c r="E5" s="3">
        <f t="shared" si="1"/>
        <v>1049.5</v>
      </c>
    </row>
    <row r="6" spans="1:5" ht="14.25" thickBot="1">
      <c r="A6" s="3" t="s">
        <v>53</v>
      </c>
      <c r="B6" s="3">
        <v>7915</v>
      </c>
      <c r="C6" s="3">
        <v>8645</v>
      </c>
      <c r="D6" s="3">
        <f t="shared" si="0"/>
        <v>109.22299431459254</v>
      </c>
      <c r="E6" s="3">
        <f t="shared" si="1"/>
        <v>730</v>
      </c>
    </row>
    <row r="7" spans="1:8" ht="14.25" thickBot="1">
      <c r="A7" s="3" t="s">
        <v>54</v>
      </c>
      <c r="B7" s="3">
        <v>8375</v>
      </c>
      <c r="C7" s="2">
        <v>10485.3</v>
      </c>
      <c r="D7" s="3">
        <f t="shared" si="0"/>
        <v>125.1976119402985</v>
      </c>
      <c r="E7" s="3">
        <f t="shared" si="1"/>
        <v>2110.2999999999993</v>
      </c>
      <c r="H7" s="4"/>
    </row>
    <row r="8" spans="1:5" ht="13.5">
      <c r="A8" s="3" t="s">
        <v>55</v>
      </c>
      <c r="B8" s="3">
        <v>1580</v>
      </c>
      <c r="C8" s="2">
        <v>547.9</v>
      </c>
      <c r="D8" s="3">
        <f t="shared" si="0"/>
        <v>34.677215189873415</v>
      </c>
      <c r="E8" s="3">
        <f t="shared" si="1"/>
        <v>-1032.1</v>
      </c>
    </row>
    <row r="9" spans="1:5" ht="13.5">
      <c r="A9" s="3" t="s">
        <v>56</v>
      </c>
      <c r="B9" s="3">
        <v>5680</v>
      </c>
      <c r="C9" s="2">
        <v>8073.1</v>
      </c>
      <c r="D9" s="3">
        <f t="shared" si="0"/>
        <v>142.13204225352115</v>
      </c>
      <c r="E9" s="3">
        <f t="shared" si="1"/>
        <v>2393.1000000000004</v>
      </c>
    </row>
    <row r="10" spans="1:5" ht="13.5">
      <c r="A10" s="3" t="s">
        <v>57</v>
      </c>
      <c r="B10" s="3">
        <v>15905</v>
      </c>
      <c r="C10" s="2">
        <v>20144.5</v>
      </c>
      <c r="D10" s="3">
        <f t="shared" si="0"/>
        <v>126.65513989311536</v>
      </c>
      <c r="E10" s="3">
        <f t="shared" si="1"/>
        <v>4239.5</v>
      </c>
    </row>
    <row r="11" spans="1:5" ht="13.5">
      <c r="A11" s="3" t="s">
        <v>58</v>
      </c>
      <c r="B11" s="3">
        <v>12275</v>
      </c>
      <c r="C11" s="2">
        <v>15156.6</v>
      </c>
      <c r="D11" s="3">
        <f t="shared" si="0"/>
        <v>123.47535641547861</v>
      </c>
      <c r="E11" s="3">
        <f t="shared" si="1"/>
        <v>2881.6000000000004</v>
      </c>
    </row>
    <row r="12" spans="1:5" ht="13.5">
      <c r="A12" s="3" t="s">
        <v>59</v>
      </c>
      <c r="B12" s="3">
        <v>4220</v>
      </c>
      <c r="C12" s="2">
        <v>4860.4</v>
      </c>
      <c r="D12" s="3">
        <f t="shared" si="0"/>
        <v>115.17535545023696</v>
      </c>
      <c r="E12" s="3">
        <f t="shared" si="1"/>
        <v>640.3999999999996</v>
      </c>
    </row>
    <row r="13" spans="1:5" ht="14.25">
      <c r="A13" s="5" t="s">
        <v>60</v>
      </c>
      <c r="B13" s="5">
        <v>232871.7</v>
      </c>
      <c r="C13" s="5">
        <v>276921.7</v>
      </c>
      <c r="D13" s="5">
        <v>118.9159953742769</v>
      </c>
      <c r="E13" s="5">
        <v>44050</v>
      </c>
    </row>
    <row r="14" spans="1:5" ht="13.5">
      <c r="A14" s="6"/>
      <c r="B14" s="6"/>
      <c r="C14" s="6"/>
      <c r="D14" s="6"/>
      <c r="E14" s="6"/>
    </row>
  </sheetData>
  <sheetProtection/>
  <printOptions/>
  <pageMargins left="0.2" right="0.2" top="0.5" bottom="0.5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2023-09-22T10:43:07Z</cp:lastPrinted>
  <dcterms:created xsi:type="dcterms:W3CDTF">2021-07-02T12:36:09Z</dcterms:created>
  <dcterms:modified xsi:type="dcterms:W3CDTF">2023-09-22T10:43:11Z</dcterms:modified>
  <cp:category/>
  <cp:version/>
  <cp:contentType/>
  <cp:contentStatus/>
</cp:coreProperties>
</file>